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laptop asus f15\Downloads\"/>
    </mc:Choice>
  </mc:AlternateContent>
  <xr:revisionPtr revIDLastSave="0" documentId="13_ncr:1_{EC4AF74C-CCE6-49B2-95F7-D88BE676E4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جدول مالیات ماده 131 " sheetId="1" r:id="rId1"/>
    <sheet name="محاسبه مالیات اجاره 140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2" l="1"/>
  <c r="B4" i="1"/>
  <c r="E3" i="1" l="1"/>
  <c r="C21" i="2"/>
  <c r="C16" i="2"/>
  <c r="C4" i="2"/>
  <c r="C6" i="2" s="1"/>
  <c r="B5" i="1"/>
  <c r="E4" i="1"/>
  <c r="C12" i="2" l="1"/>
  <c r="C13" i="2" s="1"/>
  <c r="C22" i="2" s="1"/>
  <c r="C23" i="2" s="1"/>
  <c r="C10" i="2"/>
  <c r="C17" i="2" s="1"/>
  <c r="C18" i="2" s="1"/>
</calcChain>
</file>

<file path=xl/sharedStrings.xml><?xml version="1.0" encoding="utf-8"?>
<sst xmlns="http://schemas.openxmlformats.org/spreadsheetml/2006/main" count="30" uniqueCount="24">
  <si>
    <t>ردیف</t>
  </si>
  <si>
    <t>از</t>
  </si>
  <si>
    <t>تا</t>
  </si>
  <si>
    <t>درصد</t>
  </si>
  <si>
    <t>طبقه بندی مالیات اشخاص حقیقی ماده 131</t>
  </si>
  <si>
    <t>شرح</t>
  </si>
  <si>
    <t>مبلغ اجاره سالانه</t>
  </si>
  <si>
    <t xml:space="preserve">نرخ درآمد مشمول مالیات </t>
  </si>
  <si>
    <t>مبلغ مشمول مالیات</t>
  </si>
  <si>
    <t>مبلغ (ریال)</t>
  </si>
  <si>
    <t>محاسبه مالیات اجاره</t>
  </si>
  <si>
    <t>نرخ مالیات موجر حقوقی</t>
  </si>
  <si>
    <t>موجر ( مالک) حقوقی</t>
  </si>
  <si>
    <t>موجر ( مالک) حقیقی</t>
  </si>
  <si>
    <t>مالیات سالانه</t>
  </si>
  <si>
    <t>مالیات ماهانه</t>
  </si>
  <si>
    <t xml:space="preserve">هزینه اجاره </t>
  </si>
  <si>
    <t>سند حسابداری موجر (حقوقی )  باشد (ماهانه)</t>
  </si>
  <si>
    <t>مالیات اجاره</t>
  </si>
  <si>
    <t xml:space="preserve">اجاره پرداختنی </t>
  </si>
  <si>
    <t>سند حسابداری موجر (حقیقی )  باشد (ماهانه)</t>
  </si>
  <si>
    <t>-</t>
  </si>
  <si>
    <t>مبلغ اجاره ماهانه (فقط همین قسمت پر شود)</t>
  </si>
  <si>
    <t>مصوب سال 1405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</si>
</sst>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-_ ;_ * #,##0.00\-_ ;_ * &quot;-&quot;??_-_ ;_ @_ "/>
    <numFmt numFmtId="164" formatCode="_ * #,##0_-_ ;_ * #,##0\-_ ;_ * &quot;-&quot;??_-_ ;_ @_ "/>
  </numFmts>
  <fonts count="7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2"/>
      <color theme="1"/>
      <name val="B Nazanin"/>
      <charset val="178"/>
    </font>
    <font>
      <sz val="11"/>
      <color theme="1"/>
      <name val="B Nazanin"/>
      <charset val="178"/>
    </font>
    <font>
      <sz val="12"/>
      <color theme="1"/>
      <name val="B Titr"/>
      <charset val="178"/>
    </font>
    <font>
      <b/>
      <sz val="12"/>
      <color theme="1"/>
      <name val="B Nazanin"/>
      <charset val="178"/>
    </font>
    <font>
      <sz val="14"/>
      <color rgb="FFFF000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2" fillId="0" borderId="0" xfId="0" applyFont="1" applyAlignment="1">
      <alignment vertical="center"/>
    </xf>
    <xf numFmtId="164" fontId="2" fillId="0" borderId="0" xfId="1" applyNumberFormat="1" applyFont="1" applyAlignment="1">
      <alignment vertical="center"/>
    </xf>
    <xf numFmtId="9" fontId="2" fillId="0" borderId="0" xfId="0" applyNumberFormat="1" applyFont="1" applyAlignment="1">
      <alignment vertical="center"/>
    </xf>
    <xf numFmtId="164" fontId="3" fillId="0" borderId="0" xfId="1" applyNumberFormat="1" applyFont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readingOrder="2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readingOrder="2"/>
    </xf>
    <xf numFmtId="3" fontId="2" fillId="0" borderId="6" xfId="1" applyNumberFormat="1" applyFont="1" applyBorder="1" applyAlignment="1">
      <alignment horizontal="center" vertical="center"/>
    </xf>
    <xf numFmtId="9" fontId="2" fillId="0" borderId="6" xfId="2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readingOrder="2"/>
    </xf>
    <xf numFmtId="3" fontId="2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readingOrder="2"/>
    </xf>
    <xf numFmtId="3" fontId="2" fillId="0" borderId="0" xfId="0" applyNumberFormat="1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readingOrder="2"/>
    </xf>
    <xf numFmtId="0" fontId="5" fillId="0" borderId="15" xfId="0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right" vertical="center" readingOrder="2"/>
    </xf>
    <xf numFmtId="3" fontId="2" fillId="0" borderId="6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readingOrder="2"/>
    </xf>
    <xf numFmtId="3" fontId="2" fillId="0" borderId="6" xfId="0" applyNumberFormat="1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readingOrder="2"/>
    </xf>
    <xf numFmtId="3" fontId="2" fillId="0" borderId="9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readingOrder="2"/>
    </xf>
    <xf numFmtId="164" fontId="2" fillId="0" borderId="0" xfId="1" applyNumberFormat="1" applyFont="1"/>
    <xf numFmtId="3" fontId="2" fillId="2" borderId="12" xfId="1" applyNumberFormat="1" applyFont="1" applyFill="1" applyBorder="1" applyAlignment="1">
      <alignment horizontal="center" vertical="center"/>
    </xf>
    <xf numFmtId="164" fontId="6" fillId="0" borderId="0" xfId="1" applyNumberFormat="1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 readingOrder="2"/>
    </xf>
    <xf numFmtId="0" fontId="5" fillId="0" borderId="14" xfId="0" applyFont="1" applyBorder="1" applyAlignment="1">
      <alignment horizontal="center" vertical="center" readingOrder="2"/>
    </xf>
    <xf numFmtId="0" fontId="5" fillId="0" borderId="15" xfId="0" applyFont="1" applyBorder="1" applyAlignment="1">
      <alignment horizontal="center" vertical="center" readingOrder="2"/>
    </xf>
    <xf numFmtId="0" fontId="5" fillId="0" borderId="2" xfId="0" applyFont="1" applyBorder="1" applyAlignment="1">
      <alignment horizontal="center" vertical="center" readingOrder="2"/>
    </xf>
    <xf numFmtId="0" fontId="5" fillId="0" borderId="3" xfId="0" applyFont="1" applyBorder="1" applyAlignment="1">
      <alignment horizontal="center" vertical="center" readingOrder="2"/>
    </xf>
    <xf numFmtId="0" fontId="5" fillId="0" borderId="4" xfId="0" applyFont="1" applyBorder="1" applyAlignment="1">
      <alignment horizontal="center" vertical="center" readingOrder="2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rightToLeft="1" tabSelected="1" workbookViewId="0">
      <selection activeCell="F8" sqref="F8"/>
    </sheetView>
  </sheetViews>
  <sheetFormatPr defaultColWidth="9" defaultRowHeight="16.8" x14ac:dyDescent="0.5"/>
  <cols>
    <col min="1" max="1" width="9.109375" style="1" bestFit="1" customWidth="1"/>
    <col min="2" max="2" width="14.33203125" style="5" bestFit="1" customWidth="1"/>
    <col min="3" max="3" width="17.77734375" style="5" bestFit="1" customWidth="1"/>
    <col min="4" max="4" width="9.109375" style="1" bestFit="1" customWidth="1"/>
    <col min="5" max="5" width="17.33203125" style="5" bestFit="1" customWidth="1"/>
    <col min="6" max="16384" width="9" style="1"/>
  </cols>
  <sheetData>
    <row r="1" spans="1:5" ht="21.6" x14ac:dyDescent="0.65">
      <c r="A1" s="33" t="s">
        <v>4</v>
      </c>
      <c r="B1" s="33"/>
      <c r="C1" s="33"/>
      <c r="D1" s="33"/>
      <c r="E1" s="32" t="s">
        <v>23</v>
      </c>
    </row>
    <row r="2" spans="1:5" ht="18.600000000000001" x14ac:dyDescent="0.5">
      <c r="A2" s="2" t="s">
        <v>0</v>
      </c>
      <c r="B2" s="3" t="s">
        <v>1</v>
      </c>
      <c r="C2" s="3" t="s">
        <v>2</v>
      </c>
      <c r="D2" s="2" t="s">
        <v>3</v>
      </c>
    </row>
    <row r="3" spans="1:5" ht="18.600000000000001" x14ac:dyDescent="0.5">
      <c r="A3" s="2">
        <v>1</v>
      </c>
      <c r="B3" s="3">
        <v>0</v>
      </c>
      <c r="C3" s="3">
        <v>4000000000</v>
      </c>
      <c r="D3" s="4">
        <v>0.15</v>
      </c>
      <c r="E3" s="5">
        <f>C3*D3</f>
        <v>600000000</v>
      </c>
    </row>
    <row r="4" spans="1:5" ht="18.600000000000001" x14ac:dyDescent="0.5">
      <c r="A4" s="2">
        <v>2</v>
      </c>
      <c r="B4" s="3">
        <f>C3+1</f>
        <v>4000000001</v>
      </c>
      <c r="C4" s="3">
        <v>8000000000</v>
      </c>
      <c r="D4" s="4">
        <v>0.2</v>
      </c>
      <c r="E4" s="5">
        <f>(C4-B4)*D4</f>
        <v>799999999.80000007</v>
      </c>
    </row>
    <row r="5" spans="1:5" ht="18.600000000000001" x14ac:dyDescent="0.5">
      <c r="A5" s="2">
        <v>3</v>
      </c>
      <c r="B5" s="3">
        <f>C4+1</f>
        <v>8000000001</v>
      </c>
      <c r="C5" s="3">
        <v>1000000000000</v>
      </c>
      <c r="D5" s="4">
        <v>0.25</v>
      </c>
      <c r="E5" s="5" t="s">
        <v>21</v>
      </c>
    </row>
  </sheetData>
  <mergeCells count="1">
    <mergeCell ref="A1:D1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rightToLeft="1" topLeftCell="A8" workbookViewId="0">
      <selection activeCell="C6" sqref="C6"/>
    </sheetView>
  </sheetViews>
  <sheetFormatPr defaultColWidth="9" defaultRowHeight="18.600000000000001" x14ac:dyDescent="0.55000000000000004"/>
  <cols>
    <col min="1" max="1" width="9.21875" style="16" customWidth="1"/>
    <col min="2" max="2" width="31.77734375" style="17" customWidth="1"/>
    <col min="3" max="3" width="26.77734375" style="16" customWidth="1"/>
    <col min="4" max="4" width="9" style="22"/>
    <col min="5" max="5" width="14.88671875" style="30" bestFit="1" customWidth="1"/>
    <col min="6" max="16384" width="9" style="22"/>
  </cols>
  <sheetData>
    <row r="1" spans="1:3" ht="54" customHeight="1" thickBot="1" x14ac:dyDescent="0.6">
      <c r="A1" s="34" t="s">
        <v>10</v>
      </c>
      <c r="B1" s="34"/>
      <c r="C1" s="34"/>
    </row>
    <row r="2" spans="1:3" ht="24.9" customHeight="1" thickBot="1" x14ac:dyDescent="0.6">
      <c r="A2" s="19" t="s">
        <v>0</v>
      </c>
      <c r="B2" s="20" t="s">
        <v>5</v>
      </c>
      <c r="C2" s="21" t="s">
        <v>9</v>
      </c>
    </row>
    <row r="3" spans="1:3" ht="24.9" customHeight="1" x14ac:dyDescent="0.55000000000000004">
      <c r="A3" s="6">
        <v>1</v>
      </c>
      <c r="B3" s="7" t="s">
        <v>22</v>
      </c>
      <c r="C3" s="31">
        <v>25000000</v>
      </c>
    </row>
    <row r="4" spans="1:3" ht="24.9" customHeight="1" x14ac:dyDescent="0.55000000000000004">
      <c r="A4" s="8">
        <v>2</v>
      </c>
      <c r="B4" s="9" t="s">
        <v>6</v>
      </c>
      <c r="C4" s="10">
        <f>C3*12</f>
        <v>300000000</v>
      </c>
    </row>
    <row r="5" spans="1:3" ht="24.9" customHeight="1" x14ac:dyDescent="0.55000000000000004">
      <c r="A5" s="8">
        <v>3</v>
      </c>
      <c r="B5" s="9" t="s">
        <v>7</v>
      </c>
      <c r="C5" s="11">
        <v>0.75</v>
      </c>
    </row>
    <row r="6" spans="1:3" ht="24.9" customHeight="1" x14ac:dyDescent="0.55000000000000004">
      <c r="A6" s="8">
        <v>4</v>
      </c>
      <c r="B6" s="9" t="s">
        <v>8</v>
      </c>
      <c r="C6" s="12">
        <f>C4*C5</f>
        <v>225000000</v>
      </c>
    </row>
    <row r="7" spans="1:3" ht="24.9" customHeight="1" x14ac:dyDescent="0.55000000000000004">
      <c r="A7" s="8">
        <v>5</v>
      </c>
      <c r="B7" s="9" t="s">
        <v>11</v>
      </c>
      <c r="C7" s="11">
        <v>0.25</v>
      </c>
    </row>
    <row r="8" spans="1:3" ht="24.9" customHeight="1" x14ac:dyDescent="0.55000000000000004">
      <c r="A8" s="8">
        <v>6</v>
      </c>
      <c r="B8" s="29" t="s">
        <v>12</v>
      </c>
      <c r="C8" s="12"/>
    </row>
    <row r="9" spans="1:3" ht="24.9" customHeight="1" x14ac:dyDescent="0.55000000000000004">
      <c r="A9" s="8">
        <v>7</v>
      </c>
      <c r="B9" s="9" t="s">
        <v>14</v>
      </c>
      <c r="C9" s="12">
        <f>C6*C7</f>
        <v>56250000</v>
      </c>
    </row>
    <row r="10" spans="1:3" ht="24.9" customHeight="1" x14ac:dyDescent="0.55000000000000004">
      <c r="A10" s="8">
        <v>8</v>
      </c>
      <c r="B10" s="9" t="s">
        <v>15</v>
      </c>
      <c r="C10" s="12">
        <f>C9/12</f>
        <v>4687500</v>
      </c>
    </row>
    <row r="11" spans="1:3" ht="24.9" customHeight="1" x14ac:dyDescent="0.55000000000000004">
      <c r="A11" s="8">
        <v>9</v>
      </c>
      <c r="B11" s="29" t="s">
        <v>13</v>
      </c>
      <c r="C11" s="12"/>
    </row>
    <row r="12" spans="1:3" ht="24.9" customHeight="1" x14ac:dyDescent="0.55000000000000004">
      <c r="A12" s="8">
        <v>10</v>
      </c>
      <c r="B12" s="9" t="s">
        <v>14</v>
      </c>
      <c r="C12" s="12">
        <f>IF(C6&lt;='جدول مالیات ماده 131 '!C3,'محاسبه مالیات اجاره 1405'!C6*'جدول مالیات ماده 131 '!D3,IF('محاسبه مالیات اجاره 1405'!C6&gt;='جدول مالیات ماده 131 '!B5,(('محاسبه مالیات اجاره 1405'!C6-'جدول مالیات ماده 131 '!B5)*'جدول مالیات ماده 131 '!D5)+'جدول مالیات ماده 131 '!E4+'جدول مالیات ماده 131 '!E3,IF(C6&lt;'جدول مالیات ماده 131 '!C4,IF(C6&gt;'جدول مالیات ماده 131 '!B4,((C6-'جدول مالیات ماده 131 '!B4)*'جدول مالیات ماده 131 '!D4)+'جدول مالیات ماده 131 '!E3,0),0)))</f>
        <v>33750000</v>
      </c>
    </row>
    <row r="13" spans="1:3" ht="24.9" customHeight="1" thickBot="1" x14ac:dyDescent="0.6">
      <c r="A13" s="13">
        <v>11</v>
      </c>
      <c r="B13" s="14" t="s">
        <v>15</v>
      </c>
      <c r="C13" s="15">
        <f>C12/12</f>
        <v>2812500</v>
      </c>
    </row>
    <row r="14" spans="1:3" ht="24.9" customHeight="1" thickBot="1" x14ac:dyDescent="0.6">
      <c r="C14" s="18"/>
    </row>
    <row r="15" spans="1:3" ht="24.9" customHeight="1" thickBot="1" x14ac:dyDescent="0.6">
      <c r="A15" s="35" t="s">
        <v>17</v>
      </c>
      <c r="B15" s="36"/>
      <c r="C15" s="37"/>
    </row>
    <row r="16" spans="1:3" ht="24.9" customHeight="1" x14ac:dyDescent="0.55000000000000004">
      <c r="A16" s="8">
        <v>1</v>
      </c>
      <c r="B16" s="23" t="s">
        <v>16</v>
      </c>
      <c r="C16" s="24">
        <f>C3</f>
        <v>25000000</v>
      </c>
    </row>
    <row r="17" spans="1:3" ht="24.9" customHeight="1" x14ac:dyDescent="0.55000000000000004">
      <c r="A17" s="8">
        <v>2</v>
      </c>
      <c r="B17" s="25" t="s">
        <v>18</v>
      </c>
      <c r="C17" s="26">
        <f>C10</f>
        <v>4687500</v>
      </c>
    </row>
    <row r="18" spans="1:3" ht="24.9" customHeight="1" thickBot="1" x14ac:dyDescent="0.6">
      <c r="A18" s="13">
        <v>3</v>
      </c>
      <c r="B18" s="27" t="s">
        <v>19</v>
      </c>
      <c r="C18" s="28">
        <f>C16-C17</f>
        <v>20312500</v>
      </c>
    </row>
    <row r="19" spans="1:3" ht="24.9" customHeight="1" thickBot="1" x14ac:dyDescent="0.6"/>
    <row r="20" spans="1:3" ht="24.9" customHeight="1" x14ac:dyDescent="0.55000000000000004">
      <c r="A20" s="38" t="s">
        <v>20</v>
      </c>
      <c r="B20" s="39"/>
      <c r="C20" s="40"/>
    </row>
    <row r="21" spans="1:3" ht="24.9" customHeight="1" x14ac:dyDescent="0.55000000000000004">
      <c r="A21" s="8">
        <v>1</v>
      </c>
      <c r="B21" s="23" t="s">
        <v>16</v>
      </c>
      <c r="C21" s="12">
        <f>C3</f>
        <v>25000000</v>
      </c>
    </row>
    <row r="22" spans="1:3" ht="24.9" customHeight="1" x14ac:dyDescent="0.55000000000000004">
      <c r="A22" s="8">
        <v>2</v>
      </c>
      <c r="B22" s="25" t="s">
        <v>18</v>
      </c>
      <c r="C22" s="26">
        <f>C13</f>
        <v>2812500</v>
      </c>
    </row>
    <row r="23" spans="1:3" ht="24.9" customHeight="1" thickBot="1" x14ac:dyDescent="0.6">
      <c r="A23" s="13">
        <v>3</v>
      </c>
      <c r="B23" s="27" t="s">
        <v>19</v>
      </c>
      <c r="C23" s="28">
        <f>C21-C22</f>
        <v>22187500</v>
      </c>
    </row>
  </sheetData>
  <mergeCells count="3">
    <mergeCell ref="A1:C1"/>
    <mergeCell ref="A15:C15"/>
    <mergeCell ref="A20:C2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جدول مالیات ماده 131 </vt:lpstr>
      <vt:lpstr>محاسبه مالیات اجاره 1405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laptop asus f15</cp:lastModifiedBy>
  <dcterms:created xsi:type="dcterms:W3CDTF">2023-12-24T09:44:32Z</dcterms:created>
  <dcterms:modified xsi:type="dcterms:W3CDTF">2026-05-16T02:16:11Z</dcterms:modified>
</cp:coreProperties>
</file>